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firstSheet="1" activeTab="1"/>
  </bookViews>
  <sheets>
    <sheet name="Prihodi" sheetId="1" state="hidden" r:id="rId1"/>
    <sheet name="Plan nabave 2013" sheetId="2" r:id="rId2"/>
    <sheet name="Broj djece" sheetId="3" state="hidden" r:id="rId3"/>
    <sheet name="Zaduženja roditelja" sheetId="4" state="hidden" r:id="rId4"/>
    <sheet name="Obračun " sheetId="5" state="hidden" r:id="rId5"/>
    <sheet name="List1" sheetId="6" r:id="rId6"/>
    <sheet name="List2" sheetId="7" r:id="rId7"/>
    <sheet name="List3" sheetId="8" r:id="rId8"/>
    <sheet name="List4" sheetId="9" r:id="rId9"/>
    <sheet name="List5" sheetId="10" r:id="rId10"/>
  </sheets>
  <definedNames/>
  <calcPr fullCalcOnLoad="1"/>
</workbook>
</file>

<file path=xl/sharedStrings.xml><?xml version="1.0" encoding="utf-8"?>
<sst xmlns="http://schemas.openxmlformats.org/spreadsheetml/2006/main" count="346" uniqueCount="131">
  <si>
    <t>Rashodi:</t>
  </si>
  <si>
    <t>Neutrošena sredstva:</t>
  </si>
  <si>
    <t>Predmet nabave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</si>
  <si>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</si>
  <si>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</si>
  <si>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</si>
  <si>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</si>
  <si>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</si>
  <si>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</si>
  <si>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</si>
  <si>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</si>
  <si>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Stručno usavršavanje</t>
  </si>
  <si>
    <t>Uredski materijal</t>
  </si>
  <si>
    <t>Izrav.ugovar.</t>
  </si>
  <si>
    <t>Literatura</t>
  </si>
  <si>
    <t>Služb, radna i zaš.odjeća i obuća</t>
  </si>
  <si>
    <t>Električna energija</t>
  </si>
  <si>
    <t>Plin</t>
  </si>
  <si>
    <t>Motorni benzin i dizel gorivo</t>
  </si>
  <si>
    <t>Poštarina (pisma, tiskanice i sl.)</t>
  </si>
  <si>
    <t>Opskrba vodom</t>
  </si>
  <si>
    <t>Iznošenje i odvoz smeća</t>
  </si>
  <si>
    <t>Za usvajanje prijedloga: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</si>
  <si>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</si>
  <si>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</si>
  <si>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</si>
  <si>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</si>
  <si>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</si>
  <si>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</si>
  <si>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</si>
  <si>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</si>
  <si>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</si>
  <si>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</si>
  <si>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</si>
  <si>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</si>
  <si>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</si>
  <si>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</si>
  <si>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</si>
  <si>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</si>
  <si>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</si>
  <si>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</si>
  <si>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</si>
  <si>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</si>
  <si>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</si>
  <si>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</si>
  <si>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</si>
  <si>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</si>
  <si>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</si>
  <si>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</si>
  <si>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</si>
  <si>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</si>
  <si>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</si>
  <si>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</si>
  <si>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</si>
  <si>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</si>
  <si>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</si>
  <si>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</si>
  <si>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</si>
  <si>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</si>
  <si>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</si>
  <si>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</si>
  <si>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</si>
  <si>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</si>
  <si>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</si>
  <si>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</si>
  <si>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</si>
  <si>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</si>
  <si>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</si>
  <si>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</si>
  <si>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</si>
  <si>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</si>
  <si>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</si>
  <si>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</si>
  <si>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</si>
  <si>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</si>
  <si>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</si>
  <si>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</si>
  <si>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>OŠ PAVAO BELAS</t>
  </si>
  <si>
    <t>ILIJE GREGORIĆA 28,10291 BRDOVEC</t>
  </si>
  <si>
    <t>OIB  84055768255</t>
  </si>
  <si>
    <t>Laboratorijske usluge</t>
  </si>
  <si>
    <t>Najamnine za opremu</t>
  </si>
  <si>
    <t xml:space="preserve">Na temelju članka 20. Zakona o javnoj nabavi i čl.62 Statuta škole ,na sjednici  Školskog odbora  </t>
  </si>
  <si>
    <t>Evidencijski broj nabave</t>
  </si>
  <si>
    <t>Vrsta postupka javne nabave</t>
  </si>
  <si>
    <t>Planirani početak postupka</t>
  </si>
  <si>
    <t>Planirano trajanje ugovora o javnoj nabavi ili okvirnog sporazuma</t>
  </si>
  <si>
    <t xml:space="preserve"> Kruh i pekarski proizvodi </t>
  </si>
  <si>
    <t>Mlijeko i mliječni proizvodi</t>
  </si>
  <si>
    <t>Riba i riblje prerađevine</t>
  </si>
  <si>
    <t xml:space="preserve"> Svježe voće  </t>
  </si>
  <si>
    <t xml:space="preserve"> Svježe povrće </t>
  </si>
  <si>
    <t>Konzervirani i smrz. voće i povrće</t>
  </si>
  <si>
    <t>-</t>
  </si>
  <si>
    <t>Meso i mesne prerađevine</t>
  </si>
  <si>
    <t>Sredstva za čišć., Mater. za higijenske potrebe</t>
  </si>
  <si>
    <t xml:space="preserve">                                                           </t>
  </si>
  <si>
    <t>Usluge telefona,telefaxa,interneta</t>
  </si>
  <si>
    <t>NAMIRNICE</t>
  </si>
  <si>
    <t>Pedagoška dokumentacija</t>
  </si>
  <si>
    <t>Službena putovanja</t>
  </si>
  <si>
    <t>Pribor za izvođenje nastavnog plana i programa</t>
  </si>
  <si>
    <t>Korištenje prijevoznog sredstva</t>
  </si>
  <si>
    <t>Oprema</t>
  </si>
  <si>
    <t>Osiguranje</t>
  </si>
  <si>
    <t xml:space="preserve"> OPĆI TROŠKOVI i ENERGENTI</t>
  </si>
  <si>
    <t>TEKUĆE I INVESTICIJSKO ODRŽAVANJE</t>
  </si>
  <si>
    <t>Tekuće i invest. održav. građev. objekta</t>
  </si>
  <si>
    <t>Tekuće i invest. održav. postrojenja i opreme</t>
  </si>
  <si>
    <t>Dezinsekcija, deratizacija</t>
  </si>
  <si>
    <t>Dimnjačarske usluge</t>
  </si>
  <si>
    <t>Redoviti servisi</t>
  </si>
  <si>
    <t>SISTEMATSKI PREGLEDI</t>
  </si>
  <si>
    <t>Sistematski pregled zaposlenika</t>
  </si>
  <si>
    <t>Ravnatelj: Andrej Peklić</t>
  </si>
  <si>
    <t>Predsjednik Školskog odbora: Zoran Fegić</t>
  </si>
  <si>
    <t>Otvoreni postupak 2013.god.</t>
  </si>
  <si>
    <t>EMV-1/2013</t>
  </si>
  <si>
    <t>6.5.2013.</t>
  </si>
  <si>
    <t>URBROJ: 238-03-129-12-01</t>
  </si>
  <si>
    <t xml:space="preserve">                                                               PLAN NABAVE ZA 2013. GODINU</t>
  </si>
  <si>
    <t>Ostali prehrambeni proizvodi</t>
  </si>
  <si>
    <t xml:space="preserve"> održanoj  20.12.2012. godine donesen je</t>
  </si>
  <si>
    <t>Sanitarni pregledi</t>
  </si>
  <si>
    <t>150.000,00 (za 2013.)                                     300.000,00 (za 2013. i 2014.)</t>
  </si>
  <si>
    <t>Okvirni sporazum 2013. i 2014., Ugovor za 2013.</t>
  </si>
  <si>
    <t>Sklapa li se ugovor o javnoj nabavi ili okvirni sporazum</t>
  </si>
  <si>
    <t>Okvirni sporazum 2.god</t>
  </si>
  <si>
    <t>KLASA: 400-02/12-01/6</t>
  </si>
  <si>
    <t>Brdovec, 20.12.2012.</t>
  </si>
  <si>
    <t>Procijenjena vrijednost bez PDV-a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</si>
</sst>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  <numFmt numFmtId="176" formatCode="0.000"/>
    <numFmt numFmtId="177" formatCode="[$-41A]d\.\ mmmm\ yyyy\."/>
    <numFmt numFmtId="178" formatCode="#,##0.00\ _k_n"/>
  </numFmts>
  <fonts count="5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sz val="9.5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20" borderId="0" applyNumberFormat="0" applyBorder="0" applyAlignment="0" applyProtection="0"/>
    <xf numFmtId="0" fontId="48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0" borderId="0" applyNumberFormat="0" applyBorder="0" applyAlignment="0" applyProtection="0"/>
    <xf numFmtId="0" fontId="4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1" applyNumberFormat="0" applyAlignment="0" applyProtection="0"/>
    <xf numFmtId="0" fontId="42" fillId="2" borderId="2" applyNumberFormat="0" applyAlignment="0" applyProtection="0"/>
    <xf numFmtId="0" fontId="44" fillId="31" borderId="3" applyNumberFormat="0" applyAlignment="0" applyProtection="0"/>
    <xf numFmtId="0" fontId="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0" fillId="3" borderId="2" applyNumberForma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6" borderId="0" applyNumberFormat="0" applyBorder="0" applyAlignment="0" applyProtection="0"/>
    <xf numFmtId="0" fontId="4" fillId="37" borderId="7" applyNumberFormat="0" applyAlignment="0" applyProtection="0"/>
    <xf numFmtId="0" fontId="5" fillId="37" borderId="2" applyNumberFormat="0" applyAlignment="0" applyProtection="0"/>
    <xf numFmtId="0" fontId="43" fillId="0" borderId="8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5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11" fillId="38" borderId="0" applyNumberFormat="0" applyBorder="0" applyAlignment="0" applyProtection="0"/>
    <xf numFmtId="0" fontId="0" fillId="4" borderId="1" applyNumberFormat="0" applyFont="0" applyAlignment="0" applyProtection="0"/>
    <xf numFmtId="0" fontId="41" fillId="2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3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2" fontId="20" fillId="0" borderId="13" xfId="100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" fontId="20" fillId="0" borderId="13" xfId="10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0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0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0" applyNumberFormat="1" applyFont="1" applyFill="1" applyBorder="1" applyAlignment="1" applyProtection="1">
      <alignment/>
      <protection/>
    </xf>
    <xf numFmtId="4" fontId="20" fillId="11" borderId="0" xfId="100" applyNumberFormat="1" applyFont="1" applyFill="1" applyBorder="1" applyAlignment="1" applyProtection="1">
      <alignment/>
      <protection/>
    </xf>
    <xf numFmtId="172" fontId="19" fillId="11" borderId="0" xfId="10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3" fontId="23" fillId="0" borderId="0" xfId="10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2" fontId="25" fillId="0" borderId="0" xfId="100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/>
    </xf>
    <xf numFmtId="4" fontId="20" fillId="40" borderId="15" xfId="100" applyNumberFormat="1" applyFont="1" applyFill="1" applyBorder="1" applyAlignment="1" applyProtection="1">
      <alignment horizontal="center" vertical="center" wrapText="1"/>
      <protection/>
    </xf>
    <xf numFmtId="172" fontId="20" fillId="18" borderId="15" xfId="100" applyFont="1" applyFill="1" applyBorder="1" applyAlignment="1" applyProtection="1">
      <alignment horizontal="center" vertical="center"/>
      <protection/>
    </xf>
    <xf numFmtId="0" fontId="20" fillId="41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4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0" fontId="20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 wrapText="1"/>
    </xf>
    <xf numFmtId="4" fontId="20" fillId="0" borderId="15" xfId="10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27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2" fontId="27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74" fontId="30" fillId="0" borderId="13" xfId="100" applyNumberFormat="1" applyFont="1" applyFill="1" applyBorder="1" applyAlignment="1" applyProtection="1">
      <alignment vertical="center"/>
      <protection/>
    </xf>
    <xf numFmtId="2" fontId="21" fillId="0" borderId="13" xfId="100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2" fontId="30" fillId="0" borderId="1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1" borderId="0" xfId="100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0" applyNumberFormat="1" applyFont="1" applyFill="1" applyBorder="1" applyAlignment="1" applyProtection="1">
      <alignment/>
      <protection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4" fontId="0" fillId="0" borderId="13" xfId="100" applyNumberFormat="1" applyFont="1" applyFill="1" applyBorder="1" applyAlignment="1" applyProtection="1">
      <alignment horizontal="center" vertical="center"/>
      <protection/>
    </xf>
    <xf numFmtId="4" fontId="0" fillId="0" borderId="13" xfId="100" applyNumberFormat="1" applyFont="1" applyFill="1" applyBorder="1" applyAlignment="1" applyProtection="1">
      <alignment vertical="center"/>
      <protection/>
    </xf>
    <xf numFmtId="4" fontId="0" fillId="11" borderId="13" xfId="100" applyNumberFormat="1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7" fillId="0" borderId="0" xfId="0" applyFont="1" applyAlignment="1">
      <alignment horizontal="left"/>
    </xf>
    <xf numFmtId="172" fontId="0" fillId="0" borderId="0" xfId="100" applyFont="1" applyFill="1" applyBorder="1" applyAlignment="1" applyProtection="1">
      <alignment vertical="center"/>
      <protection/>
    </xf>
    <xf numFmtId="172" fontId="0" fillId="11" borderId="0" xfId="100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/>
      <protection/>
    </xf>
    <xf numFmtId="4" fontId="18" fillId="2" borderId="15" xfId="0" applyNumberFormat="1" applyFont="1" applyFill="1" applyBorder="1" applyAlignment="1">
      <alignment/>
    </xf>
    <xf numFmtId="2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 wrapText="1"/>
    </xf>
    <xf numFmtId="4" fontId="21" fillId="0" borderId="0" xfId="0" applyNumberFormat="1" applyFont="1" applyFill="1" applyAlignment="1">
      <alignment vertical="center"/>
    </xf>
    <xf numFmtId="172" fontId="20" fillId="40" borderId="15" xfId="10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18" fillId="0" borderId="15" xfId="0" applyFont="1" applyBorder="1" applyAlignment="1" quotePrefix="1">
      <alignment horizontal="center" vertical="center" wrapText="1"/>
    </xf>
    <xf numFmtId="0" fontId="18" fillId="42" borderId="15" xfId="0" applyFont="1" applyFill="1" applyBorder="1" applyAlignment="1" quotePrefix="1">
      <alignment horizontal="center" vertical="center" wrapText="1"/>
    </xf>
    <xf numFmtId="4" fontId="26" fillId="42" borderId="15" xfId="0" applyNumberFormat="1" applyFont="1" applyFill="1" applyBorder="1" applyAlignment="1">
      <alignment vertical="center"/>
    </xf>
    <xf numFmtId="0" fontId="26" fillId="42" borderId="15" xfId="0" applyFont="1" applyFill="1" applyBorder="1" applyAlignment="1">
      <alignment horizontal="right" vertical="center"/>
    </xf>
    <xf numFmtId="2" fontId="26" fillId="42" borderId="15" xfId="0" applyNumberFormat="1" applyFont="1" applyFill="1" applyBorder="1" applyAlignment="1">
      <alignment vertical="center"/>
    </xf>
    <xf numFmtId="0" fontId="26" fillId="42" borderId="15" xfId="0" applyFont="1" applyFill="1" applyBorder="1" applyAlignment="1">
      <alignment vertical="center"/>
    </xf>
    <xf numFmtId="0" fontId="18" fillId="42" borderId="15" xfId="0" applyFont="1" applyFill="1" applyBorder="1" applyAlignment="1">
      <alignment horizontal="center" vertical="center" wrapText="1"/>
    </xf>
    <xf numFmtId="4" fontId="20" fillId="42" borderId="15" xfId="0" applyNumberFormat="1" applyFont="1" applyFill="1" applyBorder="1" applyAlignment="1">
      <alignment vertical="center"/>
    </xf>
    <xf numFmtId="0" fontId="18" fillId="42" borderId="15" xfId="0" applyFont="1" applyFill="1" applyBorder="1" applyAlignment="1">
      <alignment vertical="center" wrapText="1"/>
    </xf>
    <xf numFmtId="4" fontId="18" fillId="42" borderId="15" xfId="0" applyNumberFormat="1" applyFont="1" applyFill="1" applyBorder="1" applyAlignment="1">
      <alignment/>
    </xf>
    <xf numFmtId="2" fontId="18" fillId="42" borderId="15" xfId="0" applyNumberFormat="1" applyFont="1" applyFill="1" applyBorder="1" applyAlignment="1">
      <alignment vertical="center"/>
    </xf>
    <xf numFmtId="4" fontId="18" fillId="42" borderId="15" xfId="0" applyNumberFormat="1" applyFont="1" applyFill="1" applyBorder="1" applyAlignment="1">
      <alignment vertical="center"/>
    </xf>
    <xf numFmtId="0" fontId="20" fillId="42" borderId="15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vertical="center"/>
    </xf>
    <xf numFmtId="0" fontId="18" fillId="42" borderId="15" xfId="0" applyFont="1" applyFill="1" applyBorder="1" applyAlignment="1">
      <alignment horizontal="right" vertical="center" wrapText="1"/>
    </xf>
    <xf numFmtId="0" fontId="0" fillId="42" borderId="0" xfId="0" applyFill="1" applyAlignment="1">
      <alignment/>
    </xf>
    <xf numFmtId="0" fontId="18" fillId="42" borderId="15" xfId="0" applyFont="1" applyFill="1" applyBorder="1" applyAlignment="1">
      <alignment vertical="center"/>
    </xf>
    <xf numFmtId="0" fontId="18" fillId="42" borderId="0" xfId="0" applyFont="1" applyFill="1" applyAlignment="1">
      <alignment vertical="center"/>
    </xf>
    <xf numFmtId="0" fontId="50" fillId="0" borderId="15" xfId="0" applyFont="1" applyBorder="1" applyAlignment="1">
      <alignment vertical="center" wrapText="1"/>
    </xf>
    <xf numFmtId="0" fontId="20" fillId="42" borderId="15" xfId="0" applyFont="1" applyFill="1" applyBorder="1" applyAlignment="1">
      <alignment vertical="center" wrapText="1"/>
    </xf>
    <xf numFmtId="178" fontId="18" fillId="0" borderId="15" xfId="0" applyNumberFormat="1" applyFont="1" applyBorder="1" applyAlignment="1" quotePrefix="1">
      <alignment horizontal="right" vertical="center" wrapText="1"/>
    </xf>
    <xf numFmtId="178" fontId="18" fillId="42" borderId="15" xfId="0" applyNumberFormat="1" applyFont="1" applyFill="1" applyBorder="1" applyAlignment="1" quotePrefix="1">
      <alignment horizontal="right" vertical="center" wrapText="1"/>
    </xf>
    <xf numFmtId="178" fontId="18" fillId="2" borderId="15" xfId="0" applyNumberFormat="1" applyFont="1" applyFill="1" applyBorder="1" applyAlignment="1">
      <alignment vertical="center"/>
    </xf>
    <xf numFmtId="178" fontId="18" fillId="0" borderId="15" xfId="0" applyNumberFormat="1" applyFont="1" applyFill="1" applyBorder="1" applyAlignment="1">
      <alignment vertical="center"/>
    </xf>
    <xf numFmtId="178" fontId="26" fillId="42" borderId="15" xfId="0" applyNumberFormat="1" applyFont="1" applyFill="1" applyBorder="1" applyAlignment="1">
      <alignment vertical="center"/>
    </xf>
    <xf numFmtId="178" fontId="18" fillId="42" borderId="15" xfId="0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0" fillId="0" borderId="0" xfId="0" applyAlignment="1">
      <alignment/>
    </xf>
    <xf numFmtId="4" fontId="18" fillId="0" borderId="15" xfId="10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178" fontId="18" fillId="0" borderId="15" xfId="0" applyNumberFormat="1" applyFont="1" applyBorder="1" applyAlignment="1">
      <alignment horizontal="right" vertical="center" wrapText="1"/>
    </xf>
    <xf numFmtId="4" fontId="21" fillId="17" borderId="13" xfId="0" applyNumberFormat="1" applyFont="1" applyFill="1" applyBorder="1" applyAlignment="1">
      <alignment horizontal="center" vertical="center"/>
    </xf>
    <xf numFmtId="4" fontId="21" fillId="18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20" fillId="18" borderId="13" xfId="100" applyFont="1" applyFill="1" applyBorder="1" applyAlignment="1" applyProtection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150"/>
      <c r="B3" s="151"/>
      <c r="C3" s="152"/>
      <c r="D3" s="153"/>
      <c r="E3" s="148"/>
      <c r="F3" s="149"/>
      <c r="G3" s="149"/>
    </row>
    <row r="4" spans="1:7" s="4" customFormat="1" ht="26.25" customHeight="1">
      <c r="A4" s="150"/>
      <c r="B4" s="151"/>
      <c r="C4" s="152"/>
      <c r="D4" s="153"/>
      <c r="E4" s="148"/>
      <c r="F4" s="149"/>
      <c r="G4" s="149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MASLAČAK&amp;CPRIHODI 2010&amp;R&amp;A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Layout" workbookViewId="0" topLeftCell="A1">
      <selection activeCell="R12" sqref="R12"/>
    </sheetView>
  </sheetViews>
  <sheetFormatPr defaultColWidth="3.28125" defaultRowHeight="12.75"/>
  <cols>
    <col min="1" max="1" width="26.00390625" style="32" customWidth="1"/>
    <col min="2" max="2" width="15.421875" style="32" customWidth="1"/>
    <col min="3" max="3" width="19.7109375" style="4" customWidth="1"/>
    <col min="4" max="4" width="18.57421875" style="25" customWidth="1"/>
    <col min="5" max="5" width="0" style="28" hidden="1" customWidth="1"/>
    <col min="6" max="12" width="0" style="4" hidden="1" customWidth="1"/>
    <col min="13" max="13" width="14.7109375" style="19" customWidth="1"/>
    <col min="14" max="14" width="15.57421875" style="4" customWidth="1"/>
    <col min="15" max="15" width="12.421875" style="5" customWidth="1"/>
    <col min="16" max="16384" width="3.28125" style="4" customWidth="1"/>
  </cols>
  <sheetData>
    <row r="1" spans="1:4" ht="13.5">
      <c r="A1" s="4"/>
      <c r="B1" s="19" t="s">
        <v>77</v>
      </c>
      <c r="C1" s="19"/>
      <c r="D1" s="33"/>
    </row>
    <row r="2" spans="1:4" ht="15.75" customHeight="1">
      <c r="A2" s="4"/>
      <c r="B2" s="19" t="s">
        <v>78</v>
      </c>
      <c r="C2" s="19"/>
      <c r="D2" s="33"/>
    </row>
    <row r="3" spans="2:3" ht="15.75" customHeight="1">
      <c r="B3" s="33" t="s">
        <v>79</v>
      </c>
      <c r="C3" s="33"/>
    </row>
    <row r="4" spans="1:15" s="36" customFormat="1" ht="13.5">
      <c r="A4" s="20"/>
      <c r="B4" s="34" t="s">
        <v>82</v>
      </c>
      <c r="C4" s="33"/>
      <c r="D4" s="25"/>
      <c r="E4" s="35"/>
      <c r="M4" s="57"/>
      <c r="O4" s="35"/>
    </row>
    <row r="5" spans="1:15" s="36" customFormat="1" ht="13.5">
      <c r="A5" s="34"/>
      <c r="B5" s="34" t="s">
        <v>122</v>
      </c>
      <c r="C5" s="33"/>
      <c r="D5" s="25"/>
      <c r="E5" s="35"/>
      <c r="M5" s="57"/>
      <c r="O5" s="35"/>
    </row>
    <row r="6" spans="1:15" s="36" customFormat="1" ht="13.5">
      <c r="A6" s="34"/>
      <c r="B6" s="34"/>
      <c r="C6" s="33"/>
      <c r="D6" s="25"/>
      <c r="E6" s="35"/>
      <c r="M6" s="57"/>
      <c r="O6" s="35"/>
    </row>
    <row r="7" spans="1:15" s="36" customFormat="1" ht="13.5">
      <c r="A7" s="34"/>
      <c r="B7" s="34"/>
      <c r="C7" s="33"/>
      <c r="D7" s="25"/>
      <c r="E7" s="35"/>
      <c r="M7" s="57"/>
      <c r="O7" s="35"/>
    </row>
    <row r="8" spans="1:15" s="36" customFormat="1" ht="25.5">
      <c r="A8" s="34"/>
      <c r="B8" s="34"/>
      <c r="C8" s="37" t="s">
        <v>120</v>
      </c>
      <c r="D8" s="25"/>
      <c r="E8" s="35"/>
      <c r="M8" s="57"/>
      <c r="O8" s="35"/>
    </row>
    <row r="9" spans="2:15" s="36" customFormat="1" ht="13.5">
      <c r="B9" s="34"/>
      <c r="C9" s="33" t="s">
        <v>96</v>
      </c>
      <c r="D9" s="25"/>
      <c r="E9" s="35"/>
      <c r="M9" s="57"/>
      <c r="O9" s="35"/>
    </row>
    <row r="10" spans="1:15" s="36" customFormat="1" ht="13.5">
      <c r="A10" s="34"/>
      <c r="B10" s="34"/>
      <c r="C10" s="33"/>
      <c r="D10" s="25"/>
      <c r="E10" s="35"/>
      <c r="M10" s="57"/>
      <c r="O10" s="35"/>
    </row>
    <row r="11" spans="2:4" ht="14.25" customHeight="1" hidden="1">
      <c r="B11" s="38"/>
      <c r="C11" s="39"/>
      <c r="D11" s="40"/>
    </row>
    <row r="12" spans="1:15" ht="68.25" customHeight="1">
      <c r="A12" s="43" t="s">
        <v>2</v>
      </c>
      <c r="B12" s="42" t="s">
        <v>83</v>
      </c>
      <c r="C12" s="41" t="s">
        <v>130</v>
      </c>
      <c r="D12" s="41" t="s">
        <v>84</v>
      </c>
      <c r="E12" s="44" t="s">
        <v>3</v>
      </c>
      <c r="F12" s="45" t="s">
        <v>4</v>
      </c>
      <c r="G12" s="45" t="s">
        <v>5</v>
      </c>
      <c r="H12" s="46" t="s">
        <v>6</v>
      </c>
      <c r="I12" s="46" t="s">
        <v>7</v>
      </c>
      <c r="J12" s="47" t="s">
        <v>8</v>
      </c>
      <c r="K12" s="43" t="s">
        <v>9</v>
      </c>
      <c r="L12" s="41" t="s">
        <v>10</v>
      </c>
      <c r="M12" s="112" t="s">
        <v>126</v>
      </c>
      <c r="N12" s="41" t="s">
        <v>85</v>
      </c>
      <c r="O12" s="41" t="s">
        <v>86</v>
      </c>
    </row>
    <row r="13" spans="1:15" ht="12.75" customHeight="1">
      <c r="A13" s="128" t="s">
        <v>105</v>
      </c>
      <c r="B13" s="122"/>
      <c r="C13" s="123"/>
      <c r="D13" s="124"/>
      <c r="E13" s="125"/>
      <c r="F13" s="126"/>
      <c r="G13" s="126"/>
      <c r="H13" s="126"/>
      <c r="I13" s="126"/>
      <c r="J13" s="127"/>
      <c r="K13" s="127"/>
      <c r="L13" s="124"/>
      <c r="M13" s="123"/>
      <c r="N13" s="124"/>
      <c r="O13" s="124"/>
    </row>
    <row r="14" spans="1:15" ht="12.75" customHeight="1">
      <c r="A14" s="53" t="s">
        <v>12</v>
      </c>
      <c r="B14" s="116" t="s">
        <v>93</v>
      </c>
      <c r="C14" s="136">
        <v>16000</v>
      </c>
      <c r="D14" s="113" t="s">
        <v>13</v>
      </c>
      <c r="E14" s="49">
        <v>24000</v>
      </c>
      <c r="F14" s="50">
        <v>25500</v>
      </c>
      <c r="G14" s="50">
        <v>26200</v>
      </c>
      <c r="H14" s="50">
        <v>15000</v>
      </c>
      <c r="I14" s="50">
        <v>16000</v>
      </c>
      <c r="J14" s="51">
        <v>21400</v>
      </c>
      <c r="K14" s="51">
        <v>2600</v>
      </c>
      <c r="L14" s="55" t="s">
        <v>13</v>
      </c>
      <c r="M14" s="116" t="s">
        <v>93</v>
      </c>
      <c r="N14" s="116" t="s">
        <v>93</v>
      </c>
      <c r="O14" s="116" t="s">
        <v>93</v>
      </c>
    </row>
    <row r="15" spans="1:15" ht="12.75" customHeight="1">
      <c r="A15" s="53" t="s">
        <v>14</v>
      </c>
      <c r="B15" s="116" t="s">
        <v>93</v>
      </c>
      <c r="C15" s="136">
        <v>17000</v>
      </c>
      <c r="D15" s="113" t="s">
        <v>13</v>
      </c>
      <c r="E15" s="49">
        <v>10000</v>
      </c>
      <c r="F15" s="50">
        <v>12250</v>
      </c>
      <c r="G15" s="50">
        <v>12600</v>
      </c>
      <c r="H15" s="50">
        <v>7000</v>
      </c>
      <c r="I15" s="50">
        <v>7000</v>
      </c>
      <c r="J15" s="51">
        <v>10000</v>
      </c>
      <c r="K15" s="51"/>
      <c r="L15" s="55" t="s">
        <v>13</v>
      </c>
      <c r="M15" s="116" t="s">
        <v>93</v>
      </c>
      <c r="N15" s="116" t="s">
        <v>93</v>
      </c>
      <c r="O15" s="116" t="s">
        <v>93</v>
      </c>
    </row>
    <row r="16" spans="1:15" ht="12.75" customHeight="1">
      <c r="A16" s="129" t="s">
        <v>95</v>
      </c>
      <c r="B16" s="116" t="s">
        <v>93</v>
      </c>
      <c r="C16" s="136">
        <v>30000</v>
      </c>
      <c r="D16" s="113" t="s">
        <v>13</v>
      </c>
      <c r="E16" s="49">
        <v>8300</v>
      </c>
      <c r="F16" s="50">
        <v>112400</v>
      </c>
      <c r="G16" s="50">
        <v>115500</v>
      </c>
      <c r="H16" s="50">
        <v>65000</v>
      </c>
      <c r="I16" s="50">
        <v>67000</v>
      </c>
      <c r="J16" s="49">
        <v>5300</v>
      </c>
      <c r="K16" s="51">
        <v>3000</v>
      </c>
      <c r="L16" s="55" t="s">
        <v>13</v>
      </c>
      <c r="M16" s="116" t="s">
        <v>93</v>
      </c>
      <c r="N16" s="116" t="s">
        <v>93</v>
      </c>
      <c r="O16" s="116" t="s">
        <v>93</v>
      </c>
    </row>
    <row r="17" spans="1:15" ht="30" customHeight="1">
      <c r="A17" s="53" t="s">
        <v>15</v>
      </c>
      <c r="B17" s="116" t="s">
        <v>93</v>
      </c>
      <c r="C17" s="136">
        <v>4000</v>
      </c>
      <c r="D17" s="113" t="s">
        <v>13</v>
      </c>
      <c r="E17" s="49">
        <v>25000</v>
      </c>
      <c r="F17" s="50">
        <v>34200</v>
      </c>
      <c r="G17" s="50">
        <v>35100</v>
      </c>
      <c r="H17" s="50">
        <v>20000</v>
      </c>
      <c r="I17" s="50">
        <v>21000</v>
      </c>
      <c r="J17" s="51">
        <v>25000</v>
      </c>
      <c r="K17" s="51"/>
      <c r="L17" s="55" t="s">
        <v>13</v>
      </c>
      <c r="M17" s="116" t="s">
        <v>93</v>
      </c>
      <c r="N17" s="116" t="s">
        <v>93</v>
      </c>
      <c r="O17" s="116" t="s">
        <v>93</v>
      </c>
    </row>
    <row r="18" spans="1:15" ht="13.5">
      <c r="A18" s="115" t="s">
        <v>18</v>
      </c>
      <c r="B18" s="116" t="s">
        <v>93</v>
      </c>
      <c r="C18" s="136">
        <v>300</v>
      </c>
      <c r="D18" s="113" t="s">
        <v>13</v>
      </c>
      <c r="E18"/>
      <c r="F18" s="50">
        <v>1444200</v>
      </c>
      <c r="G18" s="50">
        <v>1483200</v>
      </c>
      <c r="H18" s="50">
        <v>840000</v>
      </c>
      <c r="I18" s="50">
        <v>856000</v>
      </c>
      <c r="J18" s="50"/>
      <c r="K18" s="52"/>
      <c r="L18" s="52"/>
      <c r="M18" s="116" t="s">
        <v>93</v>
      </c>
      <c r="N18" s="116" t="s">
        <v>93</v>
      </c>
      <c r="O18" s="116" t="s">
        <v>93</v>
      </c>
    </row>
    <row r="19" spans="1:15" ht="13.5">
      <c r="A19" s="115" t="s">
        <v>97</v>
      </c>
      <c r="B19" s="116" t="s">
        <v>93</v>
      </c>
      <c r="C19" s="136">
        <v>22000</v>
      </c>
      <c r="D19" s="113" t="s">
        <v>13</v>
      </c>
      <c r="E19"/>
      <c r="F19" s="50">
        <v>1444200</v>
      </c>
      <c r="G19" s="50">
        <v>1483200</v>
      </c>
      <c r="H19" s="50">
        <v>840000</v>
      </c>
      <c r="I19" s="50">
        <v>856000</v>
      </c>
      <c r="J19" s="50"/>
      <c r="K19" s="52"/>
      <c r="L19" s="52"/>
      <c r="M19" s="116" t="s">
        <v>93</v>
      </c>
      <c r="N19" s="116" t="s">
        <v>93</v>
      </c>
      <c r="O19" s="116" t="s">
        <v>93</v>
      </c>
    </row>
    <row r="20" spans="1:15" ht="13.5">
      <c r="A20" s="115" t="s">
        <v>11</v>
      </c>
      <c r="B20" s="116" t="s">
        <v>93</v>
      </c>
      <c r="C20" s="136">
        <v>3000</v>
      </c>
      <c r="D20" s="113" t="s">
        <v>13</v>
      </c>
      <c r="E20"/>
      <c r="F20" s="50">
        <v>1444200</v>
      </c>
      <c r="G20" s="50">
        <v>1483200</v>
      </c>
      <c r="H20" s="50">
        <v>840000</v>
      </c>
      <c r="I20" s="50">
        <v>856000</v>
      </c>
      <c r="J20" s="50"/>
      <c r="K20" s="52"/>
      <c r="L20" s="52"/>
      <c r="M20" s="116" t="s">
        <v>93</v>
      </c>
      <c r="N20" s="116" t="s">
        <v>93</v>
      </c>
      <c r="O20" s="116" t="s">
        <v>93</v>
      </c>
    </row>
    <row r="21" spans="1:15" ht="13.5">
      <c r="A21" s="115" t="s">
        <v>19</v>
      </c>
      <c r="B21" s="116" t="s">
        <v>93</v>
      </c>
      <c r="C21" s="136">
        <v>2500</v>
      </c>
      <c r="D21" s="113" t="s">
        <v>13</v>
      </c>
      <c r="E21"/>
      <c r="F21" s="50">
        <v>1444200</v>
      </c>
      <c r="G21" s="50">
        <v>1483200</v>
      </c>
      <c r="H21" s="50">
        <v>840000</v>
      </c>
      <c r="I21" s="50">
        <v>856000</v>
      </c>
      <c r="J21" s="50"/>
      <c r="K21" s="52"/>
      <c r="L21" s="52"/>
      <c r="M21" s="116" t="s">
        <v>93</v>
      </c>
      <c r="N21" s="116" t="s">
        <v>93</v>
      </c>
      <c r="O21" s="116" t="s">
        <v>93</v>
      </c>
    </row>
    <row r="22" spans="1:15" ht="13.5">
      <c r="A22" s="115" t="s">
        <v>20</v>
      </c>
      <c r="B22" s="116" t="s">
        <v>93</v>
      </c>
      <c r="C22" s="136">
        <v>15500</v>
      </c>
      <c r="D22" s="113" t="s">
        <v>13</v>
      </c>
      <c r="E22"/>
      <c r="F22" s="50">
        <v>1444200</v>
      </c>
      <c r="G22" s="50">
        <v>1483200</v>
      </c>
      <c r="H22" s="50">
        <v>840000</v>
      </c>
      <c r="I22" s="50">
        <v>856000</v>
      </c>
      <c r="J22" s="50"/>
      <c r="K22" s="52"/>
      <c r="L22" s="52"/>
      <c r="M22" s="116" t="s">
        <v>93</v>
      </c>
      <c r="N22" s="116" t="s">
        <v>93</v>
      </c>
      <c r="O22" s="116" t="s">
        <v>93</v>
      </c>
    </row>
    <row r="23" spans="1:15" ht="13.5">
      <c r="A23" s="115" t="s">
        <v>21</v>
      </c>
      <c r="B23" s="116" t="s">
        <v>93</v>
      </c>
      <c r="C23" s="136">
        <v>5000</v>
      </c>
      <c r="D23" s="113" t="s">
        <v>13</v>
      </c>
      <c r="E23"/>
      <c r="F23" s="50">
        <v>1444200</v>
      </c>
      <c r="G23" s="50">
        <v>1483200</v>
      </c>
      <c r="H23" s="50">
        <v>840000</v>
      </c>
      <c r="I23" s="50">
        <v>856000</v>
      </c>
      <c r="J23" s="50"/>
      <c r="K23" s="52"/>
      <c r="L23" s="52"/>
      <c r="M23" s="116" t="s">
        <v>93</v>
      </c>
      <c r="N23" s="116" t="s">
        <v>93</v>
      </c>
      <c r="O23" s="116" t="s">
        <v>93</v>
      </c>
    </row>
    <row r="24" spans="1:15" ht="13.5">
      <c r="A24" s="115" t="s">
        <v>80</v>
      </c>
      <c r="B24" s="116" t="s">
        <v>93</v>
      </c>
      <c r="C24" s="136">
        <v>3300</v>
      </c>
      <c r="D24" s="113" t="s">
        <v>13</v>
      </c>
      <c r="E24"/>
      <c r="F24" s="50">
        <v>1444200</v>
      </c>
      <c r="G24" s="50">
        <v>1483200</v>
      </c>
      <c r="H24" s="50">
        <v>840000</v>
      </c>
      <c r="I24" s="50">
        <v>856000</v>
      </c>
      <c r="J24" s="50"/>
      <c r="K24" s="52"/>
      <c r="L24" s="52"/>
      <c r="M24" s="116" t="s">
        <v>93</v>
      </c>
      <c r="N24" s="116" t="s">
        <v>93</v>
      </c>
      <c r="O24" s="116" t="s">
        <v>93</v>
      </c>
    </row>
    <row r="25" spans="1:15" ht="13.5">
      <c r="A25" s="115" t="s">
        <v>99</v>
      </c>
      <c r="B25" s="116" t="s">
        <v>93</v>
      </c>
      <c r="C25" s="136">
        <v>5000</v>
      </c>
      <c r="D25" s="113" t="s">
        <v>13</v>
      </c>
      <c r="E25"/>
      <c r="F25" s="50">
        <v>1444200</v>
      </c>
      <c r="G25" s="50">
        <v>1483200</v>
      </c>
      <c r="H25" s="50">
        <v>840000</v>
      </c>
      <c r="I25" s="50">
        <v>856000</v>
      </c>
      <c r="J25" s="50"/>
      <c r="K25" s="52"/>
      <c r="L25" s="52"/>
      <c r="M25" s="116" t="s">
        <v>93</v>
      </c>
      <c r="N25" s="116" t="s">
        <v>93</v>
      </c>
      <c r="O25" s="116" t="s">
        <v>93</v>
      </c>
    </row>
    <row r="26" spans="1:15" ht="13.5">
      <c r="A26" s="115" t="s">
        <v>100</v>
      </c>
      <c r="B26" s="116" t="s">
        <v>93</v>
      </c>
      <c r="C26" s="136">
        <v>32000</v>
      </c>
      <c r="D26" s="113" t="s">
        <v>13</v>
      </c>
      <c r="E26"/>
      <c r="F26" s="50">
        <v>1444200</v>
      </c>
      <c r="G26" s="50">
        <v>1483200</v>
      </c>
      <c r="H26" s="50">
        <v>840000</v>
      </c>
      <c r="I26" s="50">
        <v>856000</v>
      </c>
      <c r="J26" s="50"/>
      <c r="K26" s="52"/>
      <c r="L26" s="52"/>
      <c r="M26" s="116" t="s">
        <v>93</v>
      </c>
      <c r="N26" s="116" t="s">
        <v>93</v>
      </c>
      <c r="O26" s="116" t="s">
        <v>93</v>
      </c>
    </row>
    <row r="27" spans="1:15" ht="27">
      <c r="A27" s="115" t="s">
        <v>101</v>
      </c>
      <c r="B27" s="116" t="s">
        <v>93</v>
      </c>
      <c r="C27" s="136">
        <v>1500</v>
      </c>
      <c r="D27" s="113" t="s">
        <v>13</v>
      </c>
      <c r="E27"/>
      <c r="F27" s="50">
        <v>1444200</v>
      </c>
      <c r="G27" s="50">
        <v>1483200</v>
      </c>
      <c r="H27" s="50">
        <v>840000</v>
      </c>
      <c r="I27" s="50">
        <v>856000</v>
      </c>
      <c r="J27" s="50"/>
      <c r="K27" s="52"/>
      <c r="L27" s="52"/>
      <c r="M27" s="116" t="s">
        <v>93</v>
      </c>
      <c r="N27" s="116" t="s">
        <v>93</v>
      </c>
      <c r="O27" s="116" t="s">
        <v>93</v>
      </c>
    </row>
    <row r="28" spans="1:15" ht="13.5">
      <c r="A28" s="115" t="s">
        <v>102</v>
      </c>
      <c r="B28" s="116" t="s">
        <v>93</v>
      </c>
      <c r="C28" s="136">
        <v>8600</v>
      </c>
      <c r="D28" s="113" t="s">
        <v>13</v>
      </c>
      <c r="E28"/>
      <c r="F28" s="50">
        <v>1444200</v>
      </c>
      <c r="G28" s="50">
        <v>1483200</v>
      </c>
      <c r="H28" s="50">
        <v>840000</v>
      </c>
      <c r="I28" s="50">
        <v>856000</v>
      </c>
      <c r="J28" s="50"/>
      <c r="K28" s="52"/>
      <c r="L28" s="52"/>
      <c r="M28" s="116" t="s">
        <v>93</v>
      </c>
      <c r="N28" s="116" t="s">
        <v>93</v>
      </c>
      <c r="O28" s="116" t="s">
        <v>93</v>
      </c>
    </row>
    <row r="29" spans="1:15" ht="13.5">
      <c r="A29" s="115" t="s">
        <v>81</v>
      </c>
      <c r="B29" s="116" t="s">
        <v>93</v>
      </c>
      <c r="C29" s="136">
        <v>18000</v>
      </c>
      <c r="D29" s="113" t="s">
        <v>13</v>
      </c>
      <c r="E29"/>
      <c r="F29" s="50">
        <v>1444200</v>
      </c>
      <c r="G29" s="50">
        <v>1483200</v>
      </c>
      <c r="H29" s="50">
        <v>840000</v>
      </c>
      <c r="I29" s="50">
        <v>856000</v>
      </c>
      <c r="J29" s="50"/>
      <c r="K29" s="52"/>
      <c r="L29" s="52"/>
      <c r="M29" s="116" t="s">
        <v>93</v>
      </c>
      <c r="N29" s="116" t="s">
        <v>93</v>
      </c>
      <c r="O29" s="116" t="s">
        <v>93</v>
      </c>
    </row>
    <row r="30" spans="1:15" ht="13.5">
      <c r="A30" s="115" t="s">
        <v>103</v>
      </c>
      <c r="B30" s="116" t="s">
        <v>93</v>
      </c>
      <c r="C30" s="136">
        <v>40000</v>
      </c>
      <c r="D30" s="113" t="s">
        <v>13</v>
      </c>
      <c r="E30"/>
      <c r="F30" s="50">
        <v>1444200</v>
      </c>
      <c r="G30" s="50">
        <v>1483200</v>
      </c>
      <c r="H30" s="50">
        <v>840000</v>
      </c>
      <c r="I30" s="50">
        <v>856000</v>
      </c>
      <c r="J30" s="50"/>
      <c r="K30" s="52"/>
      <c r="L30" s="52"/>
      <c r="M30" s="116" t="s">
        <v>93</v>
      </c>
      <c r="N30" s="116" t="s">
        <v>93</v>
      </c>
      <c r="O30" s="116" t="s">
        <v>93</v>
      </c>
    </row>
    <row r="31" spans="1:15" ht="13.5">
      <c r="A31" s="115" t="s">
        <v>104</v>
      </c>
      <c r="B31" s="116" t="s">
        <v>93</v>
      </c>
      <c r="C31" s="136">
        <v>17000</v>
      </c>
      <c r="D31" s="113" t="s">
        <v>13</v>
      </c>
      <c r="E31"/>
      <c r="F31" s="50">
        <v>1444200</v>
      </c>
      <c r="G31" s="50">
        <v>1483200</v>
      </c>
      <c r="H31" s="50">
        <v>840000</v>
      </c>
      <c r="I31" s="50">
        <v>856000</v>
      </c>
      <c r="J31" s="50"/>
      <c r="K31" s="52"/>
      <c r="L31" s="52"/>
      <c r="M31" s="116" t="s">
        <v>93</v>
      </c>
      <c r="N31" s="116" t="s">
        <v>93</v>
      </c>
      <c r="O31" s="116" t="s">
        <v>93</v>
      </c>
    </row>
    <row r="32" spans="1:15" ht="13.5">
      <c r="A32" s="115" t="s">
        <v>16</v>
      </c>
      <c r="B32" s="116" t="s">
        <v>93</v>
      </c>
      <c r="C32" s="136">
        <v>65000</v>
      </c>
      <c r="D32" s="113" t="s">
        <v>13</v>
      </c>
      <c r="E32"/>
      <c r="F32" s="50">
        <v>1444200</v>
      </c>
      <c r="G32" s="50">
        <v>1483200</v>
      </c>
      <c r="H32" s="50">
        <v>840000</v>
      </c>
      <c r="I32" s="50">
        <v>856000</v>
      </c>
      <c r="J32" s="50"/>
      <c r="K32" s="52"/>
      <c r="L32" s="52"/>
      <c r="M32" s="116" t="s">
        <v>93</v>
      </c>
      <c r="N32" s="116" t="s">
        <v>93</v>
      </c>
      <c r="O32" s="116" t="s">
        <v>93</v>
      </c>
    </row>
    <row r="33" spans="1:15" ht="54">
      <c r="A33" s="115" t="s">
        <v>17</v>
      </c>
      <c r="B33" s="142" t="s">
        <v>117</v>
      </c>
      <c r="C33" s="147" t="s">
        <v>124</v>
      </c>
      <c r="D33" s="113" t="s">
        <v>116</v>
      </c>
      <c r="E33" s="49">
        <v>135000</v>
      </c>
      <c r="F33" s="50">
        <v>137300</v>
      </c>
      <c r="G33" s="50">
        <v>141100</v>
      </c>
      <c r="H33" s="50">
        <v>79000</v>
      </c>
      <c r="I33" s="50">
        <v>81000</v>
      </c>
      <c r="J33" s="49">
        <v>125000</v>
      </c>
      <c r="K33" s="51">
        <v>10000</v>
      </c>
      <c r="L33" s="55" t="s">
        <v>13</v>
      </c>
      <c r="M33" s="114" t="s">
        <v>125</v>
      </c>
      <c r="N33" s="142" t="s">
        <v>118</v>
      </c>
      <c r="O33" s="55" t="s">
        <v>127</v>
      </c>
    </row>
    <row r="34" spans="1:15" ht="13.5">
      <c r="A34" s="115"/>
      <c r="B34" s="116"/>
      <c r="C34" s="136"/>
      <c r="D34" s="113"/>
      <c r="E34"/>
      <c r="F34" s="50"/>
      <c r="G34" s="50"/>
      <c r="H34" s="50"/>
      <c r="I34" s="50"/>
      <c r="J34" s="50"/>
      <c r="K34" s="52"/>
      <c r="L34" s="52"/>
      <c r="M34" s="116"/>
      <c r="N34" s="116"/>
      <c r="O34" s="116"/>
    </row>
    <row r="35" spans="1:15" ht="13.5">
      <c r="A35" s="128" t="s">
        <v>98</v>
      </c>
      <c r="B35" s="117"/>
      <c r="C35" s="137"/>
      <c r="D35" s="130"/>
      <c r="E35" s="131"/>
      <c r="F35" s="126"/>
      <c r="G35" s="126"/>
      <c r="H35" s="126"/>
      <c r="I35" s="126"/>
      <c r="J35" s="126"/>
      <c r="K35" s="132"/>
      <c r="L35" s="132"/>
      <c r="M35" s="117"/>
      <c r="N35" s="117"/>
      <c r="O35" s="117"/>
    </row>
    <row r="36" spans="1:20" ht="54">
      <c r="A36" s="48" t="s">
        <v>87</v>
      </c>
      <c r="B36" s="116" t="s">
        <v>93</v>
      </c>
      <c r="C36" s="138">
        <v>65000</v>
      </c>
      <c r="D36" s="113" t="s">
        <v>13</v>
      </c>
      <c r="E36" s="107">
        <v>40715.8</v>
      </c>
      <c r="F36" s="108"/>
      <c r="G36" s="108"/>
      <c r="H36" s="108"/>
      <c r="I36" s="108"/>
      <c r="J36" s="107">
        <v>40715.8</v>
      </c>
      <c r="K36" s="109"/>
      <c r="L36" s="110" t="s">
        <v>13</v>
      </c>
      <c r="M36" s="116" t="s">
        <v>93</v>
      </c>
      <c r="N36" s="116" t="s">
        <v>93</v>
      </c>
      <c r="O36" s="116" t="s">
        <v>93</v>
      </c>
      <c r="P36" s="133"/>
      <c r="Q36" s="133"/>
      <c r="R36" s="133"/>
      <c r="S36" s="133"/>
      <c r="T36" s="133"/>
    </row>
    <row r="37" spans="1:15" ht="12.75" customHeight="1">
      <c r="A37" s="48" t="s">
        <v>88</v>
      </c>
      <c r="B37" s="116" t="s">
        <v>93</v>
      </c>
      <c r="C37" s="138">
        <v>65000</v>
      </c>
      <c r="D37" s="113" t="s">
        <v>13</v>
      </c>
      <c r="E37" s="107">
        <v>29090</v>
      </c>
      <c r="F37" s="108"/>
      <c r="G37" s="108"/>
      <c r="H37" s="108"/>
      <c r="I37" s="108"/>
      <c r="J37" s="107">
        <v>29090</v>
      </c>
      <c r="K37" s="109"/>
      <c r="L37" s="110" t="s">
        <v>13</v>
      </c>
      <c r="M37" s="116" t="s">
        <v>93</v>
      </c>
      <c r="N37" s="116" t="s">
        <v>93</v>
      </c>
      <c r="O37" s="116" t="s">
        <v>93</v>
      </c>
    </row>
    <row r="38" spans="1:15" ht="24.75" customHeight="1">
      <c r="A38" s="48" t="s">
        <v>94</v>
      </c>
      <c r="B38" s="116" t="s">
        <v>93</v>
      </c>
      <c r="C38" s="138">
        <v>58000</v>
      </c>
      <c r="D38" s="113" t="s">
        <v>13</v>
      </c>
      <c r="E38" s="107"/>
      <c r="F38" s="108"/>
      <c r="G38" s="108"/>
      <c r="H38" s="108"/>
      <c r="I38" s="108"/>
      <c r="J38" s="107"/>
      <c r="K38" s="109"/>
      <c r="L38" s="110"/>
      <c r="M38" s="116" t="s">
        <v>93</v>
      </c>
      <c r="N38" s="116" t="s">
        <v>93</v>
      </c>
      <c r="O38" s="116" t="s">
        <v>93</v>
      </c>
    </row>
    <row r="39" spans="1:15" ht="12.75" customHeight="1">
      <c r="A39" s="48" t="s">
        <v>89</v>
      </c>
      <c r="B39" s="116" t="s">
        <v>93</v>
      </c>
      <c r="C39" s="138">
        <v>6000</v>
      </c>
      <c r="D39" s="113" t="s">
        <v>13</v>
      </c>
      <c r="E39" s="107">
        <v>40260</v>
      </c>
      <c r="F39" s="108"/>
      <c r="G39" s="108"/>
      <c r="H39" s="108"/>
      <c r="I39" s="108"/>
      <c r="J39" s="107">
        <v>40260</v>
      </c>
      <c r="K39" s="109"/>
      <c r="L39" s="110" t="s">
        <v>13</v>
      </c>
      <c r="M39" s="116" t="s">
        <v>93</v>
      </c>
      <c r="N39" s="116" t="s">
        <v>93</v>
      </c>
      <c r="O39" s="116" t="s">
        <v>93</v>
      </c>
    </row>
    <row r="40" spans="1:15" ht="26.25" customHeight="1">
      <c r="A40" s="48" t="s">
        <v>90</v>
      </c>
      <c r="B40" s="116" t="s">
        <v>93</v>
      </c>
      <c r="C40" s="138">
        <v>30000</v>
      </c>
      <c r="D40" s="113" t="s">
        <v>13</v>
      </c>
      <c r="E40" s="107">
        <v>68220</v>
      </c>
      <c r="F40" s="108"/>
      <c r="G40" s="108"/>
      <c r="H40" s="108"/>
      <c r="I40" s="108"/>
      <c r="J40" s="107">
        <v>68220</v>
      </c>
      <c r="K40" s="109"/>
      <c r="L40" s="110" t="s">
        <v>13</v>
      </c>
      <c r="M40" s="116" t="s">
        <v>93</v>
      </c>
      <c r="N40" s="116" t="s">
        <v>93</v>
      </c>
      <c r="O40" s="116" t="s">
        <v>93</v>
      </c>
    </row>
    <row r="41" spans="1:15" ht="12.75" customHeight="1">
      <c r="A41" s="48" t="s">
        <v>91</v>
      </c>
      <c r="B41" s="116" t="s">
        <v>93</v>
      </c>
      <c r="C41" s="138">
        <v>20000</v>
      </c>
      <c r="D41" s="113" t="s">
        <v>13</v>
      </c>
      <c r="E41" s="107"/>
      <c r="F41" s="108"/>
      <c r="G41" s="108"/>
      <c r="H41" s="108"/>
      <c r="I41" s="108"/>
      <c r="J41" s="107"/>
      <c r="K41" s="109"/>
      <c r="L41" s="110"/>
      <c r="M41" s="116" t="s">
        <v>93</v>
      </c>
      <c r="N41" s="116" t="s">
        <v>93</v>
      </c>
      <c r="O41" s="116" t="s">
        <v>93</v>
      </c>
    </row>
    <row r="42" spans="1:15" ht="12.75" customHeight="1">
      <c r="A42" s="48" t="s">
        <v>92</v>
      </c>
      <c r="B42" s="116" t="s">
        <v>93</v>
      </c>
      <c r="C42" s="138">
        <v>15000</v>
      </c>
      <c r="D42" s="113" t="s">
        <v>13</v>
      </c>
      <c r="E42" s="107">
        <v>20000</v>
      </c>
      <c r="F42" s="108"/>
      <c r="G42" s="108"/>
      <c r="H42" s="108"/>
      <c r="I42" s="108"/>
      <c r="J42" s="107">
        <v>20000</v>
      </c>
      <c r="K42" s="109"/>
      <c r="L42" s="110" t="s">
        <v>13</v>
      </c>
      <c r="M42" s="116" t="s">
        <v>93</v>
      </c>
      <c r="N42" s="116" t="s">
        <v>93</v>
      </c>
      <c r="O42" s="116" t="s">
        <v>93</v>
      </c>
    </row>
    <row r="43" spans="1:15" ht="12.75" customHeight="1">
      <c r="A43" s="143" t="s">
        <v>121</v>
      </c>
      <c r="B43" s="116" t="s">
        <v>93</v>
      </c>
      <c r="C43" s="138">
        <v>68000</v>
      </c>
      <c r="D43" s="113" t="s">
        <v>13</v>
      </c>
      <c r="E43" s="107">
        <v>17000</v>
      </c>
      <c r="F43" s="108"/>
      <c r="G43" s="108"/>
      <c r="H43" s="108"/>
      <c r="I43" s="108"/>
      <c r="J43" s="107">
        <v>17000</v>
      </c>
      <c r="K43" s="109"/>
      <c r="L43" s="110" t="s">
        <v>13</v>
      </c>
      <c r="M43" s="116" t="s">
        <v>93</v>
      </c>
      <c r="N43" s="116" t="s">
        <v>93</v>
      </c>
      <c r="O43" s="116" t="s">
        <v>93</v>
      </c>
    </row>
    <row r="44" spans="1:15" ht="24" customHeight="1">
      <c r="A44" s="48"/>
      <c r="B44" s="116"/>
      <c r="C44" s="139"/>
      <c r="D44" s="113"/>
      <c r="E44" s="49"/>
      <c r="F44" s="50"/>
      <c r="G44" s="50"/>
      <c r="H44" s="50"/>
      <c r="I44" s="50"/>
      <c r="J44" s="49"/>
      <c r="K44" s="51"/>
      <c r="L44" s="55"/>
      <c r="M44" s="116"/>
      <c r="N44" s="116"/>
      <c r="O44" s="116"/>
    </row>
    <row r="45" spans="1:15" ht="22.5" customHeight="1">
      <c r="A45" s="121" t="s">
        <v>106</v>
      </c>
      <c r="B45" s="117"/>
      <c r="C45" s="140"/>
      <c r="D45" s="119"/>
      <c r="E45" s="118"/>
      <c r="F45" s="120"/>
      <c r="G45" s="120"/>
      <c r="H45" s="120"/>
      <c r="I45" s="120"/>
      <c r="J45" s="120"/>
      <c r="K45" s="121"/>
      <c r="L45" s="121"/>
      <c r="M45" s="117"/>
      <c r="N45" s="117"/>
      <c r="O45" s="117"/>
    </row>
    <row r="46" spans="1:15" ht="24" customHeight="1">
      <c r="A46" s="134" t="s">
        <v>107</v>
      </c>
      <c r="B46" s="116" t="s">
        <v>93</v>
      </c>
      <c r="C46" s="139">
        <v>2500</v>
      </c>
      <c r="D46" s="113" t="s">
        <v>13</v>
      </c>
      <c r="E46" s="49"/>
      <c r="F46" s="50"/>
      <c r="G46" s="50"/>
      <c r="H46" s="50"/>
      <c r="I46" s="50"/>
      <c r="J46" s="49"/>
      <c r="K46" s="52"/>
      <c r="L46" s="55"/>
      <c r="M46" s="116" t="s">
        <v>93</v>
      </c>
      <c r="N46" s="116" t="s">
        <v>93</v>
      </c>
      <c r="O46" s="116" t="s">
        <v>93</v>
      </c>
    </row>
    <row r="47" spans="1:15" ht="12.75" customHeight="1">
      <c r="A47" s="134" t="s">
        <v>108</v>
      </c>
      <c r="B47" s="116" t="s">
        <v>93</v>
      </c>
      <c r="C47" s="139">
        <v>35000</v>
      </c>
      <c r="D47" s="113" t="s">
        <v>13</v>
      </c>
      <c r="E47" s="49"/>
      <c r="F47" s="50"/>
      <c r="G47" s="50"/>
      <c r="H47" s="50"/>
      <c r="I47" s="50"/>
      <c r="J47" s="49"/>
      <c r="K47" s="52"/>
      <c r="L47" s="55"/>
      <c r="M47" s="116" t="s">
        <v>93</v>
      </c>
      <c r="N47" s="116" t="s">
        <v>93</v>
      </c>
      <c r="O47" s="116" t="s">
        <v>93</v>
      </c>
    </row>
    <row r="48" spans="1:15" ht="12.75" customHeight="1">
      <c r="A48" s="53" t="s">
        <v>109</v>
      </c>
      <c r="B48" s="116" t="s">
        <v>93</v>
      </c>
      <c r="C48" s="139">
        <v>2000</v>
      </c>
      <c r="D48" s="113" t="s">
        <v>13</v>
      </c>
      <c r="E48" s="49"/>
      <c r="F48" s="50"/>
      <c r="G48" s="50"/>
      <c r="H48" s="50"/>
      <c r="I48" s="50"/>
      <c r="J48" s="49"/>
      <c r="K48" s="52"/>
      <c r="L48" s="55"/>
      <c r="M48" s="116" t="s">
        <v>93</v>
      </c>
      <c r="N48" s="116" t="s">
        <v>93</v>
      </c>
      <c r="O48" s="116" t="s">
        <v>93</v>
      </c>
    </row>
    <row r="49" spans="1:15" ht="12.75" customHeight="1">
      <c r="A49" s="53" t="s">
        <v>110</v>
      </c>
      <c r="B49" s="116" t="s">
        <v>93</v>
      </c>
      <c r="C49" s="139">
        <v>5000</v>
      </c>
      <c r="D49" s="113" t="s">
        <v>13</v>
      </c>
      <c r="E49" s="49"/>
      <c r="F49" s="50"/>
      <c r="G49" s="50"/>
      <c r="H49" s="50"/>
      <c r="I49" s="50"/>
      <c r="J49" s="49"/>
      <c r="K49" s="52"/>
      <c r="L49" s="55"/>
      <c r="M49" s="116" t="s">
        <v>93</v>
      </c>
      <c r="N49" s="116" t="s">
        <v>93</v>
      </c>
      <c r="O49" s="116" t="s">
        <v>93</v>
      </c>
    </row>
    <row r="50" spans="1:15" ht="12.75" customHeight="1">
      <c r="A50" s="53" t="s">
        <v>111</v>
      </c>
      <c r="B50" s="116" t="s">
        <v>93</v>
      </c>
      <c r="C50" s="139">
        <v>20000</v>
      </c>
      <c r="D50" s="113" t="s">
        <v>13</v>
      </c>
      <c r="E50" s="49"/>
      <c r="F50" s="50"/>
      <c r="G50" s="50"/>
      <c r="H50" s="50"/>
      <c r="I50" s="50"/>
      <c r="J50" s="49"/>
      <c r="K50" s="52"/>
      <c r="L50" s="55"/>
      <c r="M50" s="116" t="s">
        <v>93</v>
      </c>
      <c r="N50" s="116" t="s">
        <v>93</v>
      </c>
      <c r="O50" s="116" t="s">
        <v>93</v>
      </c>
    </row>
    <row r="51" spans="1:15" ht="12.75" customHeight="1">
      <c r="A51" s="53"/>
      <c r="B51" s="116"/>
      <c r="C51" s="139"/>
      <c r="D51" s="113"/>
      <c r="E51" s="49"/>
      <c r="F51" s="50"/>
      <c r="G51" s="50"/>
      <c r="H51" s="50"/>
      <c r="I51" s="50"/>
      <c r="J51" s="49"/>
      <c r="K51" s="52"/>
      <c r="L51" s="55"/>
      <c r="M51" s="116"/>
      <c r="N51" s="116"/>
      <c r="O51" s="116"/>
    </row>
    <row r="52" spans="1:15" ht="12.75" customHeight="1">
      <c r="A52" s="135" t="s">
        <v>112</v>
      </c>
      <c r="B52" s="117"/>
      <c r="C52" s="141"/>
      <c r="D52" s="130"/>
      <c r="E52" s="125"/>
      <c r="F52" s="126"/>
      <c r="G52" s="126"/>
      <c r="H52" s="126"/>
      <c r="I52" s="126"/>
      <c r="J52" s="125"/>
      <c r="K52" s="132"/>
      <c r="L52" s="124"/>
      <c r="M52" s="117"/>
      <c r="N52" s="117"/>
      <c r="O52" s="117"/>
    </row>
    <row r="53" spans="1:15" ht="12.75" customHeight="1">
      <c r="A53" s="53" t="s">
        <v>113</v>
      </c>
      <c r="B53" s="116" t="s">
        <v>93</v>
      </c>
      <c r="C53" s="139">
        <v>8500</v>
      </c>
      <c r="D53" s="113" t="s">
        <v>13</v>
      </c>
      <c r="E53" s="49"/>
      <c r="F53" s="50"/>
      <c r="G53" s="50"/>
      <c r="H53" s="50"/>
      <c r="I53" s="50"/>
      <c r="J53" s="49"/>
      <c r="K53" s="52"/>
      <c r="L53" s="55"/>
      <c r="M53" s="116" t="s">
        <v>93</v>
      </c>
      <c r="N53" s="116" t="s">
        <v>93</v>
      </c>
      <c r="O53" s="116" t="s">
        <v>93</v>
      </c>
    </row>
    <row r="54" spans="1:15" ht="12.75" customHeight="1">
      <c r="A54" s="48" t="s">
        <v>123</v>
      </c>
      <c r="B54" s="116" t="s">
        <v>93</v>
      </c>
      <c r="C54" s="138">
        <v>5000</v>
      </c>
      <c r="D54" s="113" t="s">
        <v>13</v>
      </c>
      <c r="E54" s="107">
        <v>40260</v>
      </c>
      <c r="F54" s="108"/>
      <c r="G54" s="108"/>
      <c r="H54" s="108"/>
      <c r="I54" s="108"/>
      <c r="J54" s="107">
        <v>40260</v>
      </c>
      <c r="K54" s="109"/>
      <c r="L54" s="110" t="s">
        <v>13</v>
      </c>
      <c r="M54" s="116" t="s">
        <v>93</v>
      </c>
      <c r="N54" s="116" t="s">
        <v>93</v>
      </c>
      <c r="O54" s="116" t="s">
        <v>93</v>
      </c>
    </row>
    <row r="55" spans="1:15" ht="12.75" customHeight="1">
      <c r="A55" s="47"/>
      <c r="B55" s="116"/>
      <c r="C55" s="145"/>
      <c r="D55" s="54"/>
      <c r="E55" s="56" t="e">
        <f>SUM(#REF!+#REF!)</f>
        <v>#REF!</v>
      </c>
      <c r="F55" s="56" t="e">
        <f>SUM(#REF!+#REF!)</f>
        <v>#REF!</v>
      </c>
      <c r="G55" s="56" t="e">
        <f>SUM(#REF!+#REF!)</f>
        <v>#REF!</v>
      </c>
      <c r="H55" s="56" t="e">
        <f>SUM(#REF!+#REF!)</f>
        <v>#REF!</v>
      </c>
      <c r="I55" s="56" t="e">
        <f>SUM(#REF!+#REF!)</f>
        <v>#REF!</v>
      </c>
      <c r="J55" s="56" t="e">
        <f>SUM(#REF!+#REF!)</f>
        <v>#REF!</v>
      </c>
      <c r="K55" s="56" t="e">
        <f>SUM(#REF!+#REF!)</f>
        <v>#REF!</v>
      </c>
      <c r="L55" s="54"/>
      <c r="M55" s="56"/>
      <c r="N55" s="54"/>
      <c r="O55" s="54"/>
    </row>
    <row r="56" spans="1:11" ht="12.75" customHeight="1">
      <c r="A56" s="10"/>
      <c r="B56"/>
      <c r="C56" s="146"/>
      <c r="D56" s="144"/>
      <c r="E56"/>
      <c r="F56"/>
      <c r="G56"/>
      <c r="H56"/>
      <c r="I56"/>
      <c r="J56"/>
      <c r="K56"/>
    </row>
    <row r="57" spans="1:14" ht="12.75" customHeight="1">
      <c r="A57" s="10" t="s">
        <v>128</v>
      </c>
      <c r="B57"/>
      <c r="C57" s="146"/>
      <c r="D57" s="144"/>
      <c r="E57"/>
      <c r="F57"/>
      <c r="G57"/>
      <c r="H57"/>
      <c r="I57"/>
      <c r="J57"/>
      <c r="K57"/>
      <c r="N57" s="4" t="s">
        <v>115</v>
      </c>
    </row>
    <row r="58" spans="1:11" ht="12.75" customHeight="1">
      <c r="A58" s="10" t="s">
        <v>119</v>
      </c>
      <c r="B58"/>
      <c r="C58" s="87"/>
      <c r="D58" s="144"/>
      <c r="E58"/>
      <c r="F58"/>
      <c r="G58"/>
      <c r="H58"/>
      <c r="I58"/>
      <c r="J58"/>
      <c r="K58"/>
    </row>
    <row r="59" spans="1:15" ht="12.75" customHeight="1">
      <c r="A59"/>
      <c r="B59"/>
      <c r="C59"/>
      <c r="D59"/>
      <c r="E59"/>
      <c r="F59"/>
      <c r="G59"/>
      <c r="H59"/>
      <c r="I59"/>
      <c r="J59" t="s">
        <v>22</v>
      </c>
      <c r="K59"/>
      <c r="O59" s="111"/>
    </row>
    <row r="60" spans="1:15" ht="12.75" customHeight="1">
      <c r="A60" s="87" t="s">
        <v>129</v>
      </c>
      <c r="B60"/>
      <c r="C60"/>
      <c r="D60"/>
      <c r="E60"/>
      <c r="F60"/>
      <c r="G60"/>
      <c r="H60"/>
      <c r="I60"/>
      <c r="J60" t="s">
        <v>23</v>
      </c>
      <c r="K60"/>
      <c r="N60" s="4" t="s">
        <v>114</v>
      </c>
      <c r="O60" s="35"/>
    </row>
    <row r="61" ht="12.75" customHeight="1"/>
    <row r="62" ht="12.75" customHeight="1"/>
    <row r="63" spans="1:20" s="19" customFormat="1" ht="34.5" customHeight="1">
      <c r="A63" s="32"/>
      <c r="B63" s="32"/>
      <c r="C63" s="4"/>
      <c r="D63" s="25"/>
      <c r="E63" s="28"/>
      <c r="F63" s="4"/>
      <c r="G63" s="4"/>
      <c r="H63" s="4"/>
      <c r="I63" s="4"/>
      <c r="J63" s="4"/>
      <c r="K63" s="4"/>
      <c r="L63" s="4"/>
      <c r="N63" s="4"/>
      <c r="O63" s="5"/>
      <c r="P63" s="4"/>
      <c r="Q63" s="4"/>
      <c r="R63" s="4"/>
      <c r="S63" s="4"/>
      <c r="T63" s="4"/>
    </row>
    <row r="65" ht="13.5" hidden="1"/>
    <row r="66" ht="15.75" customHeight="1"/>
  </sheetData>
  <sheetProtection/>
  <printOptions horizontalCentered="1"/>
  <pageMargins left="0.7" right="0.7" top="0.75" bottom="0.75" header="0.3" footer="0.3"/>
  <pageSetup horizontalDpi="300" verticalDpi="300" orientation="landscape" paperSize="9" scale="95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58" customWidth="1"/>
    <col min="2" max="18" width="7.140625" style="58" customWidth="1"/>
    <col min="19" max="16384" width="9.140625" style="58" customWidth="1"/>
  </cols>
  <sheetData>
    <row r="2" spans="1:5" ht="12.75">
      <c r="A2" s="59"/>
      <c r="E2" s="60">
        <v>1</v>
      </c>
    </row>
    <row r="3" spans="1:18" ht="25.5" customHeight="1">
      <c r="A3" s="155" t="s">
        <v>24</v>
      </c>
      <c r="B3" s="154" t="s">
        <v>25</v>
      </c>
      <c r="C3" s="154" t="s">
        <v>26</v>
      </c>
      <c r="D3" s="154" t="s">
        <v>27</v>
      </c>
      <c r="E3" s="154" t="e">
        <f>Prihodi!#REF!</f>
        <v>#REF!</v>
      </c>
      <c r="F3" s="155" t="s">
        <v>28</v>
      </c>
      <c r="G3" s="155" t="s">
        <v>29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s="63" customFormat="1" ht="25.5" customHeight="1">
      <c r="A4" s="155"/>
      <c r="B4" s="154"/>
      <c r="C4" s="154"/>
      <c r="D4" s="154"/>
      <c r="E4" s="154"/>
      <c r="F4" s="155"/>
      <c r="G4" s="61" t="s">
        <v>30</v>
      </c>
      <c r="H4" s="61" t="s">
        <v>31</v>
      </c>
      <c r="I4" s="61" t="s">
        <v>32</v>
      </c>
      <c r="J4" s="61" t="s">
        <v>33</v>
      </c>
      <c r="K4" s="61" t="s">
        <v>34</v>
      </c>
      <c r="L4" s="61" t="s">
        <v>35</v>
      </c>
      <c r="M4" s="61" t="s">
        <v>36</v>
      </c>
      <c r="N4" s="61" t="s">
        <v>37</v>
      </c>
      <c r="O4" s="61" t="s">
        <v>38</v>
      </c>
      <c r="P4" s="61" t="s">
        <v>39</v>
      </c>
      <c r="Q4" s="61" t="s">
        <v>40</v>
      </c>
      <c r="R4" s="61" t="s">
        <v>41</v>
      </c>
    </row>
    <row r="5" spans="1:18" ht="21" customHeight="1">
      <c r="A5" s="64" t="s">
        <v>42</v>
      </c>
      <c r="B5" s="65"/>
      <c r="C5" s="65"/>
      <c r="D5" s="66"/>
      <c r="E5" s="67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21" customHeight="1">
      <c r="A6" s="69" t="s">
        <v>43</v>
      </c>
      <c r="B6" s="65"/>
      <c r="C6" s="65"/>
      <c r="D6" s="66"/>
      <c r="E6" s="67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21" customHeight="1">
      <c r="A7" s="69" t="s">
        <v>44</v>
      </c>
      <c r="B7" s="65"/>
      <c r="C7" s="65"/>
      <c r="D7" s="66"/>
      <c r="E7" s="67"/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21" customHeight="1">
      <c r="A8" s="69" t="s">
        <v>45</v>
      </c>
      <c r="B8" s="65"/>
      <c r="C8" s="67"/>
      <c r="D8" s="66"/>
      <c r="E8" s="67"/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s="59" customFormat="1" ht="21" customHeight="1">
      <c r="A9" s="70" t="s">
        <v>46</v>
      </c>
      <c r="B9" s="70">
        <f>SUM(B5:B8)</f>
        <v>0</v>
      </c>
      <c r="C9" s="70">
        <f>B9/12</f>
        <v>0</v>
      </c>
      <c r="D9" s="66">
        <f>SUM(G9:R9)</f>
        <v>0</v>
      </c>
      <c r="E9" s="71"/>
      <c r="F9" s="71"/>
      <c r="G9" s="66">
        <f aca="true" t="shared" si="0" ref="G9:R9">SUM(G5:G8)</f>
        <v>0</v>
      </c>
      <c r="H9" s="66">
        <f t="shared" si="0"/>
        <v>0</v>
      </c>
      <c r="I9" s="66">
        <f t="shared" si="0"/>
        <v>0</v>
      </c>
      <c r="J9" s="66">
        <f t="shared" si="0"/>
        <v>0</v>
      </c>
      <c r="K9" s="66">
        <f t="shared" si="0"/>
        <v>0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  <c r="P9" s="66">
        <f t="shared" si="0"/>
        <v>0</v>
      </c>
      <c r="Q9" s="66">
        <f t="shared" si="0"/>
        <v>0</v>
      </c>
      <c r="R9" s="66">
        <f t="shared" si="0"/>
        <v>0</v>
      </c>
    </row>
    <row r="12" ht="12.75">
      <c r="O12" s="59" t="s">
        <v>47</v>
      </c>
    </row>
    <row r="13" ht="12.75">
      <c r="O13" s="59"/>
    </row>
    <row r="14" ht="12.75">
      <c r="O14" s="59"/>
    </row>
    <row r="15" ht="12.75">
      <c r="O15" s="59" t="s">
        <v>48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72" customWidth="1"/>
    <col min="2" max="2" width="14.00390625" style="72" customWidth="1"/>
    <col min="3" max="3" width="11.00390625" style="72" customWidth="1"/>
    <col min="4" max="15" width="9.57421875" style="72" customWidth="1"/>
    <col min="16" max="16384" width="9.140625" style="72" customWidth="1"/>
  </cols>
  <sheetData>
    <row r="2" spans="1:15" ht="21" customHeight="1">
      <c r="A2" s="156" t="s">
        <v>49</v>
      </c>
      <c r="B2" s="156" t="s">
        <v>24</v>
      </c>
      <c r="C2" s="156" t="s">
        <v>50</v>
      </c>
      <c r="D2" s="157" t="s">
        <v>51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74" customFormat="1" ht="21" customHeight="1">
      <c r="A3" s="156"/>
      <c r="B3" s="156"/>
      <c r="C3" s="156"/>
      <c r="D3" s="73" t="s">
        <v>30</v>
      </c>
      <c r="E3" s="73" t="s">
        <v>31</v>
      </c>
      <c r="F3" s="73" t="s">
        <v>32</v>
      </c>
      <c r="G3" s="73" t="s">
        <v>33</v>
      </c>
      <c r="H3" s="73" t="s">
        <v>34</v>
      </c>
      <c r="I3" s="73" t="s">
        <v>35</v>
      </c>
      <c r="J3" s="73" t="s">
        <v>36</v>
      </c>
      <c r="K3" s="73" t="s">
        <v>37</v>
      </c>
      <c r="L3" s="73" t="s">
        <v>38</v>
      </c>
      <c r="M3" s="73" t="s">
        <v>39</v>
      </c>
      <c r="N3" s="73" t="s">
        <v>40</v>
      </c>
      <c r="O3" s="73" t="s">
        <v>41</v>
      </c>
    </row>
    <row r="4" spans="1:15" ht="21" customHeight="1">
      <c r="A4" s="75" t="s">
        <v>30</v>
      </c>
      <c r="B4" s="76" t="s">
        <v>42</v>
      </c>
      <c r="C4" s="77">
        <f>SUM(D4:O4)</f>
        <v>0</v>
      </c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1" customHeight="1">
      <c r="A5" s="75" t="s">
        <v>31</v>
      </c>
      <c r="B5" s="80" t="s">
        <v>43</v>
      </c>
      <c r="C5" s="77">
        <f>SUM(D5:O5)</f>
        <v>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21" customHeight="1">
      <c r="A6" s="75" t="s">
        <v>32</v>
      </c>
      <c r="B6" s="80" t="s">
        <v>52</v>
      </c>
      <c r="C6" s="77">
        <f>SUM(D6:O6)</f>
        <v>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21" customHeight="1">
      <c r="A7" s="75" t="s">
        <v>33</v>
      </c>
      <c r="B7" s="80" t="s">
        <v>45</v>
      </c>
      <c r="C7" s="77">
        <f>SUM(D7:O7)</f>
        <v>0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s="83" customFormat="1" ht="21" customHeight="1">
      <c r="A8" s="81"/>
      <c r="B8" s="81" t="s">
        <v>46</v>
      </c>
      <c r="C8" s="77">
        <f>SUM(D8:O8)</f>
        <v>0</v>
      </c>
      <c r="D8" s="82">
        <f aca="true" t="shared" si="0" ref="D8:O8">SUM(D4:D7)</f>
        <v>0</v>
      </c>
      <c r="E8" s="82">
        <f t="shared" si="0"/>
        <v>0</v>
      </c>
      <c r="F8" s="82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82">
        <f t="shared" si="0"/>
        <v>0</v>
      </c>
      <c r="N8" s="82">
        <f t="shared" si="0"/>
        <v>0</v>
      </c>
      <c r="O8" s="82">
        <f t="shared" si="0"/>
        <v>0</v>
      </c>
    </row>
    <row r="11" ht="12.75">
      <c r="M11" s="83" t="s">
        <v>47</v>
      </c>
    </row>
    <row r="12" ht="12.75">
      <c r="M12" s="83"/>
    </row>
    <row r="13" ht="12.75">
      <c r="M13" s="83"/>
    </row>
    <row r="14" ht="12.75">
      <c r="M14" s="83" t="s">
        <v>53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r:id="rId1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86" customFormat="1" ht="12.75">
      <c r="A2" s="84"/>
      <c r="B2" s="84"/>
      <c r="C2" s="84"/>
      <c r="D2" s="84"/>
      <c r="E2" s="85"/>
      <c r="F2" s="85"/>
      <c r="G2" s="84"/>
      <c r="H2" s="84"/>
      <c r="I2" s="84"/>
      <c r="J2" s="84"/>
      <c r="K2" s="84"/>
      <c r="L2" s="84"/>
      <c r="M2" s="84"/>
    </row>
    <row r="3" ht="12.75">
      <c r="A3" s="87"/>
    </row>
    <row r="5" ht="12.75">
      <c r="A5" s="88" t="s">
        <v>54</v>
      </c>
    </row>
    <row r="6" spans="1:6" ht="12.75">
      <c r="A6" s="89" t="s">
        <v>55</v>
      </c>
      <c r="E6" s="90" t="e">
        <f>SUM('Plan nabave 2013'!#REF!)+SUM('Plan nabave 2013'!#REF!)</f>
        <v>#REF!</v>
      </c>
      <c r="F6" s="90"/>
    </row>
    <row r="7" spans="1:6" ht="12.75">
      <c r="A7" s="91" t="s">
        <v>56</v>
      </c>
      <c r="E7" s="92"/>
      <c r="F7" s="90"/>
    </row>
    <row r="8" spans="1:6" ht="12.75">
      <c r="A8" t="s">
        <v>57</v>
      </c>
      <c r="E8" s="92"/>
      <c r="F8" s="90"/>
    </row>
    <row r="9" spans="1:6" ht="12.75">
      <c r="A9" t="s">
        <v>58</v>
      </c>
      <c r="E9" s="92"/>
      <c r="F9" s="90"/>
    </row>
    <row r="10" spans="1:6" ht="12.75">
      <c r="A10" t="s">
        <v>59</v>
      </c>
      <c r="E10" s="90" t="e">
        <f>E6-E7+E8-E9</f>
        <v>#REF!</v>
      </c>
      <c r="F10" s="90"/>
    </row>
    <row r="11" spans="1:6" ht="12.75">
      <c r="A11" t="s">
        <v>60</v>
      </c>
      <c r="E11" s="93">
        <f>'Broj djece'!D9</f>
        <v>0</v>
      </c>
      <c r="F11" s="93"/>
    </row>
    <row r="12" spans="1:6" ht="12.75">
      <c r="A12" t="s">
        <v>61</v>
      </c>
      <c r="E12" s="94" t="e">
        <f>E10/E11</f>
        <v>#REF!</v>
      </c>
      <c r="F12" s="94"/>
    </row>
    <row r="13" ht="12.75">
      <c r="B13" s="90"/>
    </row>
    <row r="14" ht="12.75">
      <c r="B14" s="90"/>
    </row>
    <row r="15" ht="12.75">
      <c r="B15" s="90"/>
    </row>
    <row r="16" spans="1:2" ht="12.75">
      <c r="A16" s="88" t="s">
        <v>62</v>
      </c>
      <c r="B16" s="90"/>
    </row>
    <row r="18" spans="1:11" s="58" customFormat="1" ht="35.25" customHeight="1">
      <c r="A18" s="154" t="s">
        <v>63</v>
      </c>
      <c r="B18" s="154" t="s">
        <v>64</v>
      </c>
      <c r="C18" s="154" t="s">
        <v>65</v>
      </c>
      <c r="D18" s="154" t="s">
        <v>66</v>
      </c>
      <c r="E18" s="154" t="s">
        <v>67</v>
      </c>
      <c r="F18" s="154" t="s">
        <v>68</v>
      </c>
      <c r="G18" s="154" t="s">
        <v>69</v>
      </c>
      <c r="H18" s="154"/>
      <c r="I18" s="155" t="s">
        <v>70</v>
      </c>
      <c r="J18" s="154" t="s">
        <v>71</v>
      </c>
      <c r="K18" s="154" t="s">
        <v>72</v>
      </c>
    </row>
    <row r="19" spans="1:11" s="63" customFormat="1" ht="35.25" customHeight="1">
      <c r="A19" s="154"/>
      <c r="B19" s="154"/>
      <c r="C19" s="154"/>
      <c r="D19" s="154"/>
      <c r="E19" s="154"/>
      <c r="F19" s="154"/>
      <c r="G19" s="62" t="s">
        <v>73</v>
      </c>
      <c r="H19" s="62" t="s">
        <v>74</v>
      </c>
      <c r="I19" s="155"/>
      <c r="J19" s="154"/>
      <c r="K19" s="154"/>
    </row>
    <row r="20" spans="1:11" s="96" customFormat="1" ht="10.5" customHeight="1">
      <c r="A20" s="95" t="s">
        <v>30</v>
      </c>
      <c r="B20" s="95" t="s">
        <v>31</v>
      </c>
      <c r="C20" s="95" t="s">
        <v>32</v>
      </c>
      <c r="D20" s="95" t="s">
        <v>33</v>
      </c>
      <c r="E20" s="95" t="s">
        <v>34</v>
      </c>
      <c r="F20" s="95" t="s">
        <v>35</v>
      </c>
      <c r="G20" s="95" t="s">
        <v>36</v>
      </c>
      <c r="H20" s="95" t="s">
        <v>37</v>
      </c>
      <c r="I20" s="95" t="s">
        <v>38</v>
      </c>
      <c r="J20" s="95" t="s">
        <v>39</v>
      </c>
      <c r="K20" s="95" t="s">
        <v>40</v>
      </c>
    </row>
    <row r="21" spans="1:11" s="102" customFormat="1" ht="25.5" customHeight="1">
      <c r="A21" s="97"/>
      <c r="B21" s="98"/>
      <c r="C21" s="99"/>
      <c r="D21" s="99"/>
      <c r="E21" s="99">
        <f>C21-D21</f>
        <v>0</v>
      </c>
      <c r="F21" s="100"/>
      <c r="G21" s="99" t="e">
        <f>SUM('Plan nabave 2013'!#REF!)</f>
        <v>#REF!</v>
      </c>
      <c r="H21" s="99" t="e">
        <f>SUM('Plan nabave 2013'!#REF!)</f>
        <v>#REF!</v>
      </c>
      <c r="I21" s="99" t="e">
        <f>Prihodi!#REF!+Prihodi!#REF!</f>
        <v>#REF!</v>
      </c>
      <c r="J21" s="100"/>
      <c r="K21" s="101"/>
    </row>
    <row r="22" ht="21" customHeight="1"/>
    <row r="23" spans="9:11" ht="21" customHeight="1">
      <c r="I23" s="103" t="s">
        <v>75</v>
      </c>
      <c r="J23" s="104"/>
      <c r="K23" s="105"/>
    </row>
    <row r="24" spans="9:11" ht="21" customHeight="1">
      <c r="I24" s="103" t="s">
        <v>76</v>
      </c>
      <c r="K24" s="106">
        <f>K21+K23</f>
        <v>0</v>
      </c>
    </row>
    <row r="28" ht="12.75">
      <c r="J28" s="88" t="s">
        <v>47</v>
      </c>
    </row>
    <row r="29" ht="12.75">
      <c r="J29" s="88"/>
    </row>
    <row r="30" ht="12.75">
      <c r="J30" s="88"/>
    </row>
    <row r="31" ht="12.75">
      <c r="J31" t="s">
        <v>53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 r:id="rId1"/>
  <headerFooter alignWithMargins="0">
    <oddHeader>&amp;LDV MASLAČAK&amp;COBRAČUN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Tajnica</cp:lastModifiedBy>
  <cp:lastPrinted>2012-12-21T13:42:58Z</cp:lastPrinted>
  <dcterms:created xsi:type="dcterms:W3CDTF">2010-02-25T13:03:31Z</dcterms:created>
  <dcterms:modified xsi:type="dcterms:W3CDTF">2013-01-14T07:13:05Z</dcterms:modified>
  <cp:category/>
  <cp:version/>
  <cp:contentType/>
  <cp:contentStatus/>
</cp:coreProperties>
</file>